
<file path=[Content_Types].xml><?xml version="1.0" encoding="utf-8"?>
<Types xmlns="http://schemas.openxmlformats.org/package/2006/content-types">
  <Default Extension="xml" ContentType="application/xml"/>
  <Default Extension="jpeg" ContentType="image/jpeg"/>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408"/>
  <workbookPr showInkAnnotation="0"/>
  <mc:AlternateContent xmlns:mc="http://schemas.openxmlformats.org/markup-compatibility/2006">
    <mc:Choice Requires="x15">
      <x15ac:absPath xmlns:x15ac="http://schemas.microsoft.com/office/spreadsheetml/2010/11/ac" url="/Users/colinweaver/Dropbox/ITdojo/ITdojo Courseware/"/>
    </mc:Choice>
  </mc:AlternateContent>
  <bookViews>
    <workbookView xWindow="51200" yWindow="460" windowWidth="51200" windowHeight="28340" tabRatio="500"/>
  </bookViews>
  <sheets>
    <sheet name="Entropy Calculator" sheetId="1" r:id="rId1"/>
  </sheets>
  <calcPr calcId="15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I3" i="1" l="1"/>
  <c r="B5" i="1"/>
  <c r="C5" i="1"/>
  <c r="D5" i="1"/>
  <c r="E5" i="1"/>
  <c r="F5" i="1"/>
  <c r="I5" i="1"/>
  <c r="B6" i="1"/>
  <c r="C6" i="1"/>
  <c r="D6" i="1"/>
  <c r="E6" i="1"/>
  <c r="F6" i="1"/>
  <c r="I6" i="1"/>
  <c r="J6" i="1"/>
  <c r="B7" i="1"/>
  <c r="C7" i="1"/>
  <c r="D7" i="1"/>
  <c r="E7" i="1"/>
  <c r="F7" i="1"/>
  <c r="I7" i="1"/>
  <c r="J7" i="1"/>
  <c r="A8" i="1"/>
  <c r="B8" i="1"/>
  <c r="C8" i="1"/>
  <c r="D8" i="1"/>
  <c r="E8" i="1"/>
  <c r="F8" i="1"/>
  <c r="I8" i="1"/>
  <c r="J8" i="1"/>
  <c r="B9" i="1"/>
  <c r="C9" i="1"/>
  <c r="D9" i="1"/>
  <c r="E9" i="1"/>
  <c r="F9" i="1"/>
  <c r="I9" i="1"/>
  <c r="J9" i="1"/>
  <c r="B10" i="1"/>
  <c r="C10" i="1"/>
  <c r="D10" i="1"/>
  <c r="E10" i="1"/>
  <c r="F10" i="1"/>
  <c r="I10" i="1"/>
  <c r="J10" i="1"/>
  <c r="A11" i="1"/>
  <c r="B11" i="1"/>
  <c r="C11" i="1"/>
  <c r="D11" i="1"/>
  <c r="E11" i="1"/>
  <c r="F11" i="1"/>
  <c r="I11" i="1"/>
  <c r="J11" i="1"/>
  <c r="A12" i="1"/>
  <c r="B12" i="1"/>
  <c r="C12" i="1"/>
  <c r="D12" i="1"/>
  <c r="E12" i="1"/>
  <c r="F12" i="1"/>
  <c r="I12" i="1"/>
  <c r="J12" i="1"/>
  <c r="A13" i="1"/>
  <c r="B13" i="1"/>
  <c r="C13" i="1"/>
  <c r="D13" i="1"/>
  <c r="E13" i="1"/>
  <c r="F13" i="1"/>
  <c r="I13" i="1"/>
  <c r="J13" i="1"/>
  <c r="B14" i="1"/>
  <c r="C14" i="1"/>
  <c r="D14" i="1"/>
  <c r="E14" i="1"/>
  <c r="F14" i="1"/>
  <c r="I14" i="1"/>
  <c r="J14" i="1"/>
  <c r="B15" i="1"/>
  <c r="C15" i="1"/>
  <c r="D15" i="1"/>
  <c r="E15" i="1"/>
  <c r="F15" i="1"/>
  <c r="I15" i="1"/>
  <c r="J15" i="1"/>
  <c r="A16" i="1"/>
  <c r="B16" i="1"/>
  <c r="C16" i="1"/>
  <c r="D16" i="1"/>
  <c r="E16" i="1"/>
  <c r="F16" i="1"/>
  <c r="I16" i="1"/>
  <c r="J16" i="1"/>
  <c r="A17" i="1"/>
  <c r="B17" i="1"/>
  <c r="C17" i="1"/>
  <c r="D17" i="1"/>
  <c r="E17" i="1"/>
  <c r="F17" i="1"/>
  <c r="I17" i="1"/>
  <c r="J17" i="1"/>
  <c r="A18" i="1"/>
  <c r="B18" i="1"/>
  <c r="C18" i="1"/>
  <c r="D18" i="1"/>
  <c r="E18" i="1"/>
  <c r="F18" i="1"/>
  <c r="I18" i="1"/>
  <c r="J18" i="1"/>
  <c r="A19" i="1"/>
  <c r="B19" i="1"/>
  <c r="C19" i="1"/>
  <c r="D19" i="1"/>
  <c r="E19" i="1"/>
  <c r="F19" i="1"/>
  <c r="I19" i="1"/>
  <c r="J19" i="1"/>
  <c r="A20" i="1"/>
  <c r="B20" i="1"/>
  <c r="C20" i="1"/>
  <c r="D20" i="1"/>
  <c r="E20" i="1"/>
  <c r="F20" i="1"/>
  <c r="I20" i="1"/>
  <c r="J20" i="1"/>
  <c r="A21" i="1"/>
  <c r="B21" i="1"/>
  <c r="C21" i="1"/>
  <c r="D21" i="1"/>
  <c r="E21" i="1"/>
  <c r="F21" i="1"/>
  <c r="I21" i="1"/>
  <c r="J21" i="1"/>
  <c r="A22" i="1"/>
  <c r="B22" i="1"/>
  <c r="C22" i="1"/>
  <c r="D22" i="1"/>
  <c r="E22" i="1"/>
  <c r="F22" i="1"/>
  <c r="I22" i="1"/>
  <c r="J22" i="1"/>
  <c r="A23" i="1"/>
  <c r="B23" i="1"/>
  <c r="C23" i="1"/>
  <c r="D23" i="1"/>
  <c r="E23" i="1"/>
  <c r="F23" i="1"/>
  <c r="I23" i="1"/>
  <c r="J23" i="1"/>
  <c r="A24" i="1"/>
  <c r="B24" i="1"/>
  <c r="C24" i="1"/>
  <c r="D24" i="1"/>
  <c r="E24" i="1"/>
  <c r="F24" i="1"/>
  <c r="I24" i="1"/>
  <c r="J24" i="1"/>
  <c r="A25" i="1"/>
  <c r="B25" i="1"/>
  <c r="C25" i="1"/>
  <c r="D25" i="1"/>
  <c r="E25" i="1"/>
  <c r="F25" i="1"/>
  <c r="I25" i="1"/>
  <c r="J25" i="1"/>
  <c r="A26" i="1"/>
  <c r="B26" i="1"/>
  <c r="C26" i="1"/>
  <c r="D26" i="1"/>
  <c r="E26" i="1"/>
  <c r="F26" i="1"/>
  <c r="I26" i="1"/>
  <c r="J26" i="1"/>
  <c r="A27" i="1"/>
  <c r="B27" i="1"/>
  <c r="C27" i="1"/>
  <c r="D27" i="1"/>
  <c r="E27" i="1"/>
  <c r="F27" i="1"/>
  <c r="I27" i="1"/>
  <c r="J27" i="1"/>
  <c r="A28" i="1"/>
  <c r="B28" i="1"/>
  <c r="C28" i="1"/>
  <c r="D28" i="1"/>
  <c r="E28" i="1"/>
  <c r="F28" i="1"/>
  <c r="I28" i="1"/>
  <c r="J28" i="1"/>
  <c r="A29" i="1"/>
  <c r="B29" i="1"/>
  <c r="C29" i="1"/>
  <c r="D29" i="1"/>
  <c r="E29" i="1"/>
  <c r="F29" i="1"/>
  <c r="I29" i="1"/>
  <c r="J29" i="1"/>
  <c r="J30" i="1"/>
  <c r="J5" i="1"/>
  <c r="J3" i="1"/>
  <c r="H6" i="1"/>
  <c r="K6" i="1"/>
  <c r="L6" i="1"/>
  <c r="H7" i="1"/>
  <c r="K7" i="1"/>
  <c r="L7" i="1"/>
  <c r="H8" i="1"/>
  <c r="K8" i="1"/>
  <c r="L8" i="1"/>
  <c r="H9" i="1"/>
  <c r="K9" i="1"/>
  <c r="L9" i="1"/>
  <c r="H10" i="1"/>
  <c r="K10" i="1"/>
  <c r="L10" i="1"/>
  <c r="H11" i="1"/>
  <c r="K11" i="1"/>
  <c r="L11" i="1"/>
  <c r="H12" i="1"/>
  <c r="K12" i="1"/>
  <c r="L12" i="1"/>
  <c r="H13" i="1"/>
  <c r="K13" i="1"/>
  <c r="L13" i="1"/>
  <c r="H14" i="1"/>
  <c r="K14" i="1"/>
  <c r="L14" i="1"/>
  <c r="H15" i="1"/>
  <c r="K15" i="1"/>
  <c r="L15" i="1"/>
  <c r="H16" i="1"/>
  <c r="K16" i="1"/>
  <c r="L16" i="1"/>
  <c r="H17" i="1"/>
  <c r="K17" i="1"/>
  <c r="L17" i="1"/>
  <c r="H18" i="1"/>
  <c r="K18" i="1"/>
  <c r="L18" i="1"/>
  <c r="H19" i="1"/>
  <c r="K19" i="1"/>
  <c r="L19" i="1"/>
  <c r="H20" i="1"/>
  <c r="K20" i="1"/>
  <c r="L20" i="1"/>
  <c r="H21" i="1"/>
  <c r="K21" i="1"/>
  <c r="L21" i="1"/>
  <c r="H22" i="1"/>
  <c r="K22" i="1"/>
  <c r="L22" i="1"/>
  <c r="H23" i="1"/>
  <c r="K23" i="1"/>
  <c r="L23" i="1"/>
  <c r="H24" i="1"/>
  <c r="K24" i="1"/>
  <c r="L24" i="1"/>
  <c r="H25" i="1"/>
  <c r="K25" i="1"/>
  <c r="L25" i="1"/>
  <c r="H26" i="1"/>
  <c r="K26" i="1"/>
  <c r="L26" i="1"/>
  <c r="H27" i="1"/>
  <c r="K27" i="1"/>
  <c r="L27" i="1"/>
  <c r="H28" i="1"/>
  <c r="K28" i="1"/>
  <c r="L28" i="1"/>
  <c r="H29" i="1"/>
  <c r="K29" i="1"/>
  <c r="L29" i="1"/>
  <c r="H5" i="1"/>
  <c r="K5" i="1"/>
  <c r="L5" i="1"/>
  <c r="F3" i="1"/>
  <c r="E3" i="1"/>
</calcChain>
</file>

<file path=xl/comments1.xml><?xml version="1.0" encoding="utf-8"?>
<comments xmlns="http://schemas.openxmlformats.org/spreadsheetml/2006/main">
  <authors>
    <author>Colin Weaver</author>
  </authors>
  <commentList>
    <comment ref="C3" authorId="0">
      <text>
        <r>
          <rPr>
            <b/>
            <sz val="10"/>
            <color indexed="81"/>
            <rFont val="Calibri"/>
          </rPr>
          <t>Colin Weaver:</t>
        </r>
        <r>
          <rPr>
            <sz val="10"/>
            <color indexed="81"/>
            <rFont val="Calibri"/>
          </rPr>
          <t xml:space="preserve">
These calculations assume the probability of each character is equal.</t>
        </r>
      </text>
    </comment>
    <comment ref="G3" authorId="0">
      <text>
        <r>
          <rPr>
            <b/>
            <sz val="10"/>
            <color indexed="81"/>
            <rFont val="Calibri"/>
          </rPr>
          <t>Colin Weaver:</t>
        </r>
        <r>
          <rPr>
            <sz val="10"/>
            <color indexed="81"/>
            <rFont val="Calibri"/>
          </rPr>
          <t xml:space="preserve">
Based on the character set you use in your own password, enter the length of your current password to determine its entropy.  The last column to the right is the total number of passwords an attacker will have to try to guess your password.
</t>
        </r>
      </text>
    </comment>
    <comment ref="A5" authorId="0">
      <text>
        <r>
          <rPr>
            <b/>
            <sz val="10"/>
            <color indexed="81"/>
            <rFont val="Calibri"/>
          </rPr>
          <t>Colin Weaver:</t>
        </r>
        <r>
          <rPr>
            <sz val="10"/>
            <color indexed="81"/>
            <rFont val="Calibri"/>
          </rPr>
          <t xml:space="preserve">
Enter a custom character set to determine its entropy</t>
        </r>
      </text>
    </comment>
    <comment ref="A6" authorId="0">
      <text>
        <r>
          <rPr>
            <b/>
            <sz val="10"/>
            <color indexed="81"/>
            <rFont val="Calibri"/>
          </rPr>
          <t>Colin Weaver:</t>
        </r>
        <r>
          <rPr>
            <sz val="10"/>
            <color indexed="81"/>
            <rFont val="Calibri"/>
          </rPr>
          <t xml:space="preserve">
Lower-case alpha</t>
        </r>
      </text>
    </comment>
    <comment ref="A7" authorId="0">
      <text>
        <r>
          <rPr>
            <b/>
            <sz val="10"/>
            <color indexed="81"/>
            <rFont val="Calibri"/>
          </rPr>
          <t>Colin Weaver:</t>
        </r>
        <r>
          <rPr>
            <sz val="10"/>
            <color indexed="81"/>
            <rFont val="Calibri"/>
          </rPr>
          <t xml:space="preserve">
Upper-case alpha</t>
        </r>
      </text>
    </comment>
    <comment ref="A8" authorId="0">
      <text>
        <r>
          <rPr>
            <b/>
            <sz val="10"/>
            <color indexed="81"/>
            <rFont val="Calibri"/>
          </rPr>
          <t>Colin Weaver:</t>
        </r>
        <r>
          <rPr>
            <sz val="10"/>
            <color indexed="81"/>
            <rFont val="Calibri"/>
          </rPr>
          <t xml:space="preserve">
Upper and Lower case alpha</t>
        </r>
      </text>
    </comment>
    <comment ref="A9" authorId="0">
      <text>
        <r>
          <rPr>
            <b/>
            <sz val="10"/>
            <color indexed="81"/>
            <rFont val="Calibri"/>
          </rPr>
          <t>Colin Weaver:</t>
        </r>
        <r>
          <rPr>
            <sz val="10"/>
            <color indexed="81"/>
            <rFont val="Calibri"/>
          </rPr>
          <t xml:space="preserve">
Decimal numbers</t>
        </r>
      </text>
    </comment>
    <comment ref="A10" authorId="0">
      <text>
        <r>
          <rPr>
            <b/>
            <sz val="10"/>
            <color indexed="81"/>
            <rFont val="Calibri"/>
          </rPr>
          <t>Colin Weaver:</t>
        </r>
        <r>
          <rPr>
            <sz val="10"/>
            <color indexed="81"/>
            <rFont val="Calibri"/>
          </rPr>
          <t xml:space="preserve">
Hexadecimal</t>
        </r>
      </text>
    </comment>
    <comment ref="A11" authorId="0">
      <text>
        <r>
          <rPr>
            <b/>
            <sz val="10"/>
            <color indexed="81"/>
            <rFont val="Calibri"/>
          </rPr>
          <t>Colin Weaver:</t>
        </r>
        <r>
          <rPr>
            <sz val="10"/>
            <color indexed="81"/>
            <rFont val="Calibri"/>
          </rPr>
          <t xml:space="preserve">
Lower case &amp; decimal</t>
        </r>
      </text>
    </comment>
    <comment ref="A12" authorId="0">
      <text>
        <r>
          <rPr>
            <b/>
            <sz val="10"/>
            <color indexed="81"/>
            <rFont val="Calibri"/>
          </rPr>
          <t>Colin Weaver:</t>
        </r>
        <r>
          <rPr>
            <sz val="10"/>
            <color indexed="81"/>
            <rFont val="Calibri"/>
          </rPr>
          <t xml:space="preserve">
Upper case &amp; decimal</t>
        </r>
      </text>
    </comment>
    <comment ref="A13" authorId="0">
      <text>
        <r>
          <rPr>
            <b/>
            <sz val="10"/>
            <color indexed="81"/>
            <rFont val="Calibri"/>
          </rPr>
          <t>Colin Weaver:</t>
        </r>
        <r>
          <rPr>
            <sz val="10"/>
            <color indexed="81"/>
            <rFont val="Calibri"/>
          </rPr>
          <t xml:space="preserve">
Upper, lower-case &amp; decimal</t>
        </r>
      </text>
    </comment>
    <comment ref="A14" authorId="0">
      <text>
        <r>
          <rPr>
            <b/>
            <sz val="10"/>
            <color indexed="81"/>
            <rFont val="Calibri"/>
          </rPr>
          <t>Colin Weaver:</t>
        </r>
        <r>
          <rPr>
            <sz val="10"/>
            <color indexed="81"/>
            <rFont val="Calibri"/>
          </rPr>
          <t xml:space="preserve">
Printable ASCII special characters</t>
        </r>
      </text>
    </comment>
    <comment ref="A15" authorId="0">
      <text>
        <r>
          <rPr>
            <b/>
            <sz val="10"/>
            <color indexed="81"/>
            <rFont val="Calibri"/>
          </rPr>
          <t>Colin Weaver:</t>
        </r>
        <r>
          <rPr>
            <sz val="10"/>
            <color indexed="81"/>
            <rFont val="Calibri"/>
          </rPr>
          <t xml:space="preserve">
Printable ASCII special characters + space</t>
        </r>
      </text>
    </comment>
    <comment ref="A16" authorId="0">
      <text>
        <r>
          <rPr>
            <b/>
            <sz val="10"/>
            <color indexed="81"/>
            <rFont val="Calibri"/>
          </rPr>
          <t>Colin Weaver:</t>
        </r>
        <r>
          <rPr>
            <sz val="10"/>
            <color indexed="81"/>
            <rFont val="Calibri"/>
          </rPr>
          <t xml:space="preserve">
Lower-case alpha plus printable ASCII special characters</t>
        </r>
      </text>
    </comment>
    <comment ref="A17" authorId="0">
      <text>
        <r>
          <rPr>
            <b/>
            <sz val="10"/>
            <color indexed="81"/>
            <rFont val="Calibri"/>
          </rPr>
          <t>Colin Weaver:</t>
        </r>
        <r>
          <rPr>
            <sz val="10"/>
            <color indexed="81"/>
            <rFont val="Calibri"/>
          </rPr>
          <t xml:space="preserve">
Lower-case alpha plus printable ASCII special characters &amp; space</t>
        </r>
      </text>
    </comment>
    <comment ref="A18" authorId="0">
      <text>
        <r>
          <rPr>
            <b/>
            <sz val="10"/>
            <color indexed="81"/>
            <rFont val="Calibri"/>
          </rPr>
          <t>Colin Weaver:</t>
        </r>
        <r>
          <rPr>
            <sz val="10"/>
            <color indexed="81"/>
            <rFont val="Calibri"/>
          </rPr>
          <t xml:space="preserve">
Upper-case alpha plus printable ASCII special characters</t>
        </r>
      </text>
    </comment>
    <comment ref="A19" authorId="0">
      <text>
        <r>
          <rPr>
            <b/>
            <sz val="10"/>
            <color indexed="81"/>
            <rFont val="Calibri"/>
          </rPr>
          <t xml:space="preserve">Colin Weaver:
</t>
        </r>
        <r>
          <rPr>
            <sz val="10"/>
            <color indexed="81"/>
            <rFont val="Calibri"/>
          </rPr>
          <t>Upper-case alpha plus printable ASCII special characters plus space</t>
        </r>
      </text>
    </comment>
    <comment ref="A20" authorId="0">
      <text>
        <r>
          <rPr>
            <b/>
            <sz val="10"/>
            <color indexed="81"/>
            <rFont val="Calibri"/>
          </rPr>
          <t>Colin Weaver:</t>
        </r>
        <r>
          <rPr>
            <sz val="10"/>
            <color indexed="81"/>
            <rFont val="Calibri"/>
          </rPr>
          <t xml:space="preserve">
Upper, lower-case, plus printable ASCII special characters</t>
        </r>
      </text>
    </comment>
    <comment ref="A22" authorId="0">
      <text>
        <r>
          <rPr>
            <b/>
            <sz val="10"/>
            <color indexed="81"/>
            <rFont val="Calibri"/>
          </rPr>
          <t>Colin Weaver:</t>
        </r>
        <r>
          <rPr>
            <sz val="10"/>
            <color indexed="81"/>
            <rFont val="Calibri"/>
          </rPr>
          <t xml:space="preserve">
Decimal plus printable ASCII special characters</t>
        </r>
      </text>
    </comment>
    <comment ref="A23" authorId="0">
      <text>
        <r>
          <rPr>
            <b/>
            <sz val="10"/>
            <color indexed="81"/>
            <rFont val="Calibri"/>
          </rPr>
          <t>Colin Weaver:</t>
        </r>
        <r>
          <rPr>
            <sz val="10"/>
            <color indexed="81"/>
            <rFont val="Calibri"/>
          </rPr>
          <t xml:space="preserve">
Decimal plus printable ASCII special characters plus space</t>
        </r>
      </text>
    </comment>
    <comment ref="A24" authorId="0">
      <text>
        <r>
          <rPr>
            <b/>
            <sz val="10"/>
            <color indexed="81"/>
            <rFont val="Calibri"/>
          </rPr>
          <t>Colin Weaver:</t>
        </r>
        <r>
          <rPr>
            <sz val="10"/>
            <color indexed="81"/>
            <rFont val="Calibri"/>
          </rPr>
          <t xml:space="preserve">
Lower-case alpha, decimal plus printable ASCII special characters</t>
        </r>
      </text>
    </comment>
    <comment ref="A25" authorId="0">
      <text>
        <r>
          <rPr>
            <b/>
            <sz val="10"/>
            <color indexed="81"/>
            <rFont val="Calibri"/>
          </rPr>
          <t>Colin Weaver:</t>
        </r>
        <r>
          <rPr>
            <sz val="10"/>
            <color indexed="81"/>
            <rFont val="Calibri"/>
          </rPr>
          <t xml:space="preserve">
Lower-case alpha, decimal plus printable ASCII special characters plus space</t>
        </r>
      </text>
    </comment>
    <comment ref="A26" authorId="0">
      <text>
        <r>
          <rPr>
            <b/>
            <sz val="10"/>
            <color indexed="81"/>
            <rFont val="Calibri"/>
          </rPr>
          <t>Colin Weaver:</t>
        </r>
        <r>
          <rPr>
            <sz val="10"/>
            <color indexed="81"/>
            <rFont val="Calibri"/>
          </rPr>
          <t xml:space="preserve">
Upper-case alpha, decimal plus printable ASCII special characters</t>
        </r>
      </text>
    </comment>
    <comment ref="A27" authorId="0">
      <text>
        <r>
          <rPr>
            <b/>
            <sz val="10"/>
            <color indexed="81"/>
            <rFont val="Calibri"/>
          </rPr>
          <t>Colin Weaver:</t>
        </r>
        <r>
          <rPr>
            <sz val="10"/>
            <color indexed="81"/>
            <rFont val="Calibri"/>
          </rPr>
          <t xml:space="preserve">
Upper-case alpha, decimal plus printable ASCII special character plus space</t>
        </r>
      </text>
    </comment>
    <comment ref="A28" authorId="0">
      <text>
        <r>
          <rPr>
            <b/>
            <sz val="10"/>
            <color indexed="81"/>
            <rFont val="Calibri"/>
          </rPr>
          <t>Colin Weaver:</t>
        </r>
        <r>
          <rPr>
            <sz val="10"/>
            <color indexed="81"/>
            <rFont val="Calibri"/>
          </rPr>
          <t xml:space="preserve">
Upper &amp; Lower-case alpha, decimal, printable ASCII special characters</t>
        </r>
      </text>
    </comment>
    <comment ref="A29" authorId="0">
      <text>
        <r>
          <rPr>
            <b/>
            <sz val="10"/>
            <color indexed="81"/>
            <rFont val="Calibri"/>
          </rPr>
          <t>Colin Weaver:</t>
        </r>
        <r>
          <rPr>
            <sz val="10"/>
            <color indexed="81"/>
            <rFont val="Calibri"/>
          </rPr>
          <t xml:space="preserve">
Upper &amp; Lower-case alpha, decimal, printable ASCII special characters plus space</t>
        </r>
      </text>
    </comment>
  </commentList>
</comments>
</file>

<file path=xl/sharedStrings.xml><?xml version="1.0" encoding="utf-8"?>
<sst xmlns="http://schemas.openxmlformats.org/spreadsheetml/2006/main" count="19" uniqueCount="19">
  <si>
    <t>Entropy</t>
  </si>
  <si>
    <t>abcdefghijklmnopqrstuvwxyz</t>
  </si>
  <si>
    <t>ABCDEFGHIJKLMNOPQRSTUVWXYZ</t>
  </si>
  <si>
    <t>!@#$%^&amp;*()-_+=~`[]{}|\:;"'&lt;&gt;,.?/</t>
  </si>
  <si>
    <t>!@#$%^&amp;*()-_ +=~`[]{}|\:;"'&lt;&gt;,.?/</t>
  </si>
  <si>
    <t># of characters in set</t>
  </si>
  <si>
    <t>Probability of  each character</t>
  </si>
  <si>
    <t>Desired bits of entropy:*</t>
  </si>
  <si>
    <t>* This calculation assumes that each character in the set has an equal probability of being selected.</t>
  </si>
  <si>
    <t>&lt;------ Enter the desired number of bits of entropy</t>
  </si>
  <si>
    <t>Your Password Length?</t>
  </si>
  <si>
    <t>Your Max Password Entropy</t>
  </si>
  <si>
    <t>Your Total Password Space Based on Character Set &amp; Password Length</t>
  </si>
  <si>
    <t>Average number of passwords an attacker will have to check to guess YOUR password (based on length)</t>
  </si>
  <si>
    <t>0123456789abcdef</t>
  </si>
  <si>
    <t>Character Set Used in Password</t>
  </si>
  <si>
    <t>Use the (orange) empty cell below to enter a custom character set</t>
  </si>
  <si>
    <t>See http://www.shannonentropy.netmark.pl for an on-line entropy calculator</t>
  </si>
  <si>
    <t>See https://www.khanacademy.org/computing/computer-science/informationtheory/moderninfotheory/v/information-entropy</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</si>
</sst>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0.000"/>
    <numFmt numFmtId="165" formatCode="0.0000"/>
    <numFmt numFmtId="166" formatCode="_(* #,##0_);_(* \(#,##0\);_(* &quot;-&quot;??_);_(@_)"/>
  </numFmts>
  <fonts count="13" x14ac:knownFonts="1">
    <font>
      <sz val="12"/>
      <color theme="1"/>
      <name val="Calibri"/>
      <family val="2"/>
      <scheme val="minor"/>
    </font>
    <font>
      <sz val="12"/>
      <color theme="1"/>
      <name val="Calibri"/>
      <family val="2"/>
      <scheme val="minor"/>
    </font>
    <font>
      <sz val="12"/>
      <color rgb="FF3F3F76"/>
      <name val="Calibri"/>
      <family val="2"/>
      <scheme val="minor"/>
    </font>
    <font>
      <sz val="10"/>
      <color indexed="81"/>
      <name val="Calibri"/>
    </font>
    <font>
      <b/>
      <sz val="10"/>
      <color indexed="81"/>
      <name val="Calibri"/>
    </font>
    <font>
      <sz val="10"/>
      <color theme="1"/>
      <name val="Calibri"/>
      <family val="2"/>
      <scheme val="minor"/>
    </font>
    <font>
      <b/>
      <sz val="16"/>
      <color rgb="FF3F3F76"/>
      <name val="Calibri"/>
      <scheme val="minor"/>
    </font>
    <font>
      <sz val="10"/>
      <color theme="0"/>
      <name val="Calibri"/>
      <family val="2"/>
      <scheme val="minor"/>
    </font>
    <font>
      <b/>
      <sz val="10"/>
      <color theme="1"/>
      <name val="Calibri"/>
      <family val="2"/>
      <scheme val="minor"/>
    </font>
    <font>
      <sz val="10"/>
      <color rgb="FF3F3F76"/>
      <name val="Calibri"/>
      <family val="2"/>
      <scheme val="minor"/>
    </font>
    <font>
      <b/>
      <i/>
      <sz val="10"/>
      <color theme="1"/>
      <name val="Calibri"/>
      <family val="2"/>
      <scheme val="minor"/>
    </font>
    <font>
      <i/>
      <sz val="9"/>
      <color theme="1"/>
      <name val="Calibri"/>
      <family val="2"/>
      <scheme val="minor"/>
    </font>
    <font>
      <sz val="8"/>
      <name val="Calibri"/>
      <family val="2"/>
      <scheme val="minor"/>
    </font>
  </fonts>
  <fills count="6">
    <fill>
      <patternFill patternType="none"/>
    </fill>
    <fill>
      <patternFill patternType="gray125"/>
    </fill>
    <fill>
      <patternFill patternType="solid">
        <fgColor theme="7" tint="0.79998168889431442"/>
        <bgColor indexed="64"/>
      </patternFill>
    </fill>
    <fill>
      <patternFill patternType="solid">
        <fgColor rgb="FFFFCC99"/>
      </patternFill>
    </fill>
    <fill>
      <patternFill patternType="solid">
        <fgColor theme="9" tint="0.79998168889431442"/>
        <bgColor indexed="64"/>
      </patternFill>
    </fill>
    <fill>
      <patternFill patternType="solid">
        <fgColor rgb="FFFFE3CD"/>
        <bgColor indexed="64"/>
      </patternFill>
    </fill>
  </fills>
  <borders count="19">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rgb="FF7F7F7F"/>
      </left>
      <right style="thin">
        <color rgb="FF7F7F7F"/>
      </right>
      <top style="thin">
        <color rgb="FF7F7F7F"/>
      </top>
      <bottom style="thin">
        <color rgb="FF7F7F7F"/>
      </bottom>
      <diagonal/>
    </border>
    <border>
      <left style="medium">
        <color auto="1"/>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s>
  <cellStyleXfs count="3">
    <xf numFmtId="0" fontId="0" fillId="0" borderId="0"/>
    <xf numFmtId="0" fontId="2" fillId="3" borderId="11" applyNumberFormat="0" applyAlignment="0" applyProtection="0"/>
    <xf numFmtId="43" fontId="1" fillId="0" borderId="0" applyFont="0" applyFill="0" applyBorder="0" applyAlignment="0" applyProtection="0"/>
  </cellStyleXfs>
  <cellXfs count="58">
    <xf numFmtId="0" fontId="0" fillId="0" borderId="0" xfId="0"/>
    <xf numFmtId="0" fontId="5" fillId="0" borderId="0" xfId="0" applyFont="1"/>
    <xf numFmtId="0" fontId="5" fillId="0" borderId="6" xfId="0" applyFont="1" applyBorder="1"/>
    <xf numFmtId="0" fontId="5" fillId="0" borderId="6" xfId="0" applyFont="1" applyBorder="1" applyAlignment="1">
      <alignment horizontal="left"/>
    </xf>
    <xf numFmtId="0" fontId="5" fillId="0" borderId="8" xfId="0" applyFont="1" applyBorder="1"/>
    <xf numFmtId="0" fontId="6" fillId="3" borderId="11" xfId="1" applyFont="1" applyAlignment="1" applyProtection="1">
      <alignment horizontal="center"/>
      <protection locked="0"/>
    </xf>
    <xf numFmtId="0" fontId="5" fillId="0" borderId="1" xfId="0" applyFont="1" applyBorder="1" applyAlignment="1">
      <alignment horizontal="right"/>
    </xf>
    <xf numFmtId="0" fontId="7" fillId="0" borderId="0" xfId="0" applyFont="1"/>
    <xf numFmtId="0" fontId="8" fillId="0" borderId="0" xfId="0" applyFont="1" applyFill="1" applyBorder="1" applyAlignment="1">
      <alignment horizontal="center"/>
    </xf>
    <xf numFmtId="0" fontId="8" fillId="2" borderId="13" xfId="0" applyFont="1" applyFill="1" applyBorder="1" applyAlignment="1">
      <alignment horizontal="left" vertical="center"/>
    </xf>
    <xf numFmtId="0" fontId="8" fillId="2" borderId="14" xfId="0" applyFont="1" applyFill="1" applyBorder="1" applyAlignment="1">
      <alignment horizontal="left" vertical="center" wrapText="1"/>
    </xf>
    <xf numFmtId="0" fontId="8" fillId="2" borderId="15" xfId="0" applyFont="1" applyFill="1" applyBorder="1" applyAlignment="1">
      <alignment horizontal="left" vertical="center" wrapText="1"/>
    </xf>
    <xf numFmtId="0" fontId="5" fillId="0" borderId="4" xfId="0" applyFont="1" applyBorder="1" applyAlignment="1">
      <alignment horizontal="center"/>
    </xf>
    <xf numFmtId="165" fontId="5" fillId="0" borderId="4" xfId="0" applyNumberFormat="1" applyFont="1" applyBorder="1" applyAlignment="1">
      <alignment horizontal="center"/>
    </xf>
    <xf numFmtId="164" fontId="5" fillId="0" borderId="4" xfId="0" applyNumberFormat="1" applyFont="1" applyBorder="1" applyAlignment="1">
      <alignment horizontal="center"/>
    </xf>
    <xf numFmtId="0" fontId="8" fillId="0" borderId="4" xfId="0" applyFont="1" applyBorder="1" applyAlignment="1">
      <alignment horizontal="center"/>
    </xf>
    <xf numFmtId="37" fontId="5" fillId="4" borderId="4" xfId="2" applyNumberFormat="1" applyFont="1" applyFill="1" applyBorder="1"/>
    <xf numFmtId="166" fontId="5" fillId="0" borderId="4" xfId="2" applyNumberFormat="1" applyFont="1" applyFill="1" applyBorder="1"/>
    <xf numFmtId="0" fontId="5" fillId="0" borderId="2" xfId="0" applyFont="1" applyBorder="1" applyAlignment="1">
      <alignment horizontal="center"/>
    </xf>
    <xf numFmtId="165" fontId="5" fillId="0" borderId="2" xfId="0" applyNumberFormat="1" applyFont="1" applyBorder="1" applyAlignment="1">
      <alignment horizontal="center"/>
    </xf>
    <xf numFmtId="164" fontId="5" fillId="0" borderId="2" xfId="0" applyNumberFormat="1" applyFont="1" applyBorder="1" applyAlignment="1">
      <alignment horizontal="center"/>
    </xf>
    <xf numFmtId="0" fontId="8" fillId="0" borderId="2" xfId="0" applyFont="1" applyBorder="1" applyAlignment="1">
      <alignment horizontal="center"/>
    </xf>
    <xf numFmtId="37" fontId="5" fillId="4" borderId="2" xfId="2" applyNumberFormat="1" applyFont="1" applyFill="1" applyBorder="1"/>
    <xf numFmtId="166" fontId="5" fillId="0" borderId="2" xfId="2" applyNumberFormat="1" applyFont="1" applyFill="1" applyBorder="1"/>
    <xf numFmtId="0" fontId="5" fillId="0" borderId="9" xfId="0" applyFont="1" applyBorder="1" applyAlignment="1">
      <alignment horizontal="center"/>
    </xf>
    <xf numFmtId="165" fontId="5" fillId="0" borderId="9" xfId="0" applyNumberFormat="1" applyFont="1" applyBorder="1" applyAlignment="1">
      <alignment horizontal="center"/>
    </xf>
    <xf numFmtId="164" fontId="5" fillId="0" borderId="9" xfId="0" applyNumberFormat="1" applyFont="1" applyBorder="1" applyAlignment="1">
      <alignment horizontal="center"/>
    </xf>
    <xf numFmtId="0" fontId="8" fillId="0" borderId="9" xfId="0" applyFont="1" applyBorder="1" applyAlignment="1">
      <alignment horizontal="center"/>
    </xf>
    <xf numFmtId="37" fontId="5" fillId="4" borderId="9" xfId="2" applyNumberFormat="1" applyFont="1" applyFill="1" applyBorder="1"/>
    <xf numFmtId="166" fontId="5" fillId="0" borderId="9" xfId="2" applyNumberFormat="1" applyFont="1" applyFill="1" applyBorder="1"/>
    <xf numFmtId="37" fontId="5" fillId="0" borderId="0" xfId="2" applyNumberFormat="1" applyFont="1"/>
    <xf numFmtId="0" fontId="5" fillId="3" borderId="2" xfId="1" applyFont="1" applyBorder="1" applyAlignment="1" applyProtection="1">
      <alignment horizontal="center"/>
      <protection locked="0"/>
    </xf>
    <xf numFmtId="0" fontId="10" fillId="5" borderId="14" xfId="0" applyFont="1" applyFill="1" applyBorder="1" applyAlignment="1">
      <alignment horizontal="left" vertical="center" wrapText="1"/>
    </xf>
    <xf numFmtId="0" fontId="5" fillId="3" borderId="4" xfId="1" applyFont="1" applyBorder="1" applyAlignment="1" applyProtection="1">
      <alignment horizontal="center"/>
      <protection locked="0"/>
    </xf>
    <xf numFmtId="0" fontId="5" fillId="3" borderId="9" xfId="1" applyFont="1" applyBorder="1" applyAlignment="1" applyProtection="1">
      <alignment horizontal="center"/>
      <protection locked="0"/>
    </xf>
    <xf numFmtId="0" fontId="10" fillId="3" borderId="14" xfId="1" applyFont="1" applyBorder="1" applyAlignment="1" applyProtection="1">
      <alignment horizontal="left" vertical="center" wrapText="1"/>
    </xf>
    <xf numFmtId="0" fontId="9" fillId="3" borderId="16" xfId="1" applyFont="1" applyBorder="1" applyAlignment="1" applyProtection="1">
      <alignment horizontal="left"/>
      <protection locked="0"/>
    </xf>
    <xf numFmtId="0" fontId="5" fillId="0" borderId="17" xfId="0" applyFont="1" applyBorder="1" applyAlignment="1">
      <alignment horizontal="center"/>
    </xf>
    <xf numFmtId="165" fontId="5" fillId="0" borderId="17" xfId="0" applyNumberFormat="1" applyFont="1" applyBorder="1" applyAlignment="1">
      <alignment horizontal="center"/>
    </xf>
    <xf numFmtId="164" fontId="5" fillId="0" borderId="17" xfId="0" applyNumberFormat="1" applyFont="1" applyBorder="1" applyAlignment="1">
      <alignment horizontal="center"/>
    </xf>
    <xf numFmtId="0" fontId="8" fillId="0" borderId="17" xfId="0" applyFont="1" applyBorder="1" applyAlignment="1">
      <alignment horizontal="center"/>
    </xf>
    <xf numFmtId="0" fontId="5" fillId="3" borderId="17" xfId="1" applyFont="1" applyBorder="1" applyAlignment="1" applyProtection="1">
      <alignment horizontal="center"/>
      <protection locked="0"/>
    </xf>
    <xf numFmtId="37" fontId="5" fillId="4" borderId="17" xfId="2" applyNumberFormat="1" applyFont="1" applyFill="1" applyBorder="1"/>
    <xf numFmtId="37" fontId="5" fillId="4" borderId="18" xfId="2" applyNumberFormat="1" applyFont="1" applyFill="1" applyBorder="1"/>
    <xf numFmtId="166" fontId="5" fillId="0" borderId="17" xfId="2" applyNumberFormat="1" applyFont="1" applyFill="1" applyBorder="1"/>
    <xf numFmtId="166" fontId="5" fillId="0" borderId="17" xfId="0" applyNumberFormat="1" applyFont="1" applyFill="1" applyBorder="1"/>
    <xf numFmtId="0" fontId="5" fillId="0" borderId="3" xfId="0" applyFont="1" applyBorder="1"/>
    <xf numFmtId="166" fontId="5" fillId="0" borderId="5" xfId="0" applyNumberFormat="1" applyFont="1" applyFill="1" applyBorder="1"/>
    <xf numFmtId="166" fontId="5" fillId="0" borderId="7" xfId="0" applyNumberFormat="1" applyFont="1" applyFill="1" applyBorder="1"/>
    <xf numFmtId="166" fontId="5" fillId="0" borderId="10" xfId="0" applyNumberFormat="1" applyFont="1" applyFill="1" applyBorder="1"/>
    <xf numFmtId="0" fontId="11" fillId="0" borderId="12" xfId="0" applyFont="1" applyBorder="1" applyAlignment="1">
      <alignment horizontal="left"/>
    </xf>
    <xf numFmtId="0" fontId="11" fillId="0" borderId="0" xfId="0" applyFont="1" applyBorder="1" applyAlignment="1">
      <alignment horizontal="left"/>
    </xf>
    <xf numFmtId="164" fontId="5" fillId="5" borderId="17" xfId="0" applyNumberFormat="1" applyFont="1" applyFill="1" applyBorder="1"/>
    <xf numFmtId="164" fontId="5" fillId="5" borderId="4" xfId="0" applyNumberFormat="1" applyFont="1" applyFill="1" applyBorder="1"/>
    <xf numFmtId="164" fontId="5" fillId="5" borderId="2" xfId="0" applyNumberFormat="1" applyFont="1" applyFill="1" applyBorder="1"/>
    <xf numFmtId="164" fontId="5" fillId="5" borderId="9" xfId="0" applyNumberFormat="1" applyFont="1" applyFill="1" applyBorder="1"/>
    <xf numFmtId="43" fontId="5" fillId="0" borderId="0" xfId="0" applyNumberFormat="1" applyFont="1"/>
    <xf numFmtId="43" fontId="5" fillId="0" borderId="0" xfId="0" applyNumberFormat="1" applyFont="1" applyAlignment="1">
      <alignment horizontal="center"/>
    </xf>
  </cellXfs>
  <cellStyles count="3">
    <cellStyle name="Comma" xfId="2" builtinId="3"/>
    <cellStyle name="Input" xfId="1" builtinId="20"/>
    <cellStyle name="Normal" xfId="0" builtinId="0"/>
  </cellStyles>
  <dxfs count="0"/>
  <tableStyles count="0" defaultTableStyle="TableStyleMedium9" defaultPivotStyle="PivotStyleMedium7"/>
  <colors>
    <mruColors>
      <color rgb="FFFFE3C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L42"/>
  <sheetViews>
    <sheetView tabSelected="1" zoomScale="150" zoomScaleNormal="150" zoomScalePageLayoutView="150" workbookViewId="0">
      <selection activeCell="A5" sqref="A5"/>
    </sheetView>
  </sheetViews>
  <sheetFormatPr baseColWidth="10" defaultRowHeight="14" x14ac:dyDescent="0.2"/>
  <cols>
    <col min="1" max="1" width="76" style="1" bestFit="1" customWidth="1"/>
    <col min="2" max="2" width="9.6640625" style="1" customWidth="1"/>
    <col min="3" max="3" width="12.83203125" style="1" customWidth="1"/>
    <col min="4" max="4" width="7.6640625" style="1" bestFit="1" customWidth="1"/>
    <col min="5" max="5" width="14.1640625" style="1" customWidth="1"/>
    <col min="6" max="7" width="10.83203125" style="1"/>
    <col min="8" max="8" width="9.1640625" style="1" customWidth="1"/>
    <col min="9" max="9" width="34.1640625" style="1" customWidth="1"/>
    <col min="10" max="10" width="34.83203125" style="1" customWidth="1"/>
    <col min="11" max="11" width="39.33203125" style="1" customWidth="1"/>
    <col min="12" max="12" width="32.33203125" style="1" customWidth="1"/>
    <col min="13" max="16384" width="10.83203125" style="1"/>
  </cols>
  <sheetData>
    <row r="1" spans="1:12" ht="22" thickBot="1" x14ac:dyDescent="0.3">
      <c r="A1" s="6" t="s">
        <v>7</v>
      </c>
      <c r="B1" s="5">
        <v>80</v>
      </c>
      <c r="C1" s="1" t="s">
        <v>9</v>
      </c>
      <c r="G1" s="7">
        <v>2</v>
      </c>
    </row>
    <row r="2" spans="1:12" ht="3" customHeight="1" thickBot="1" x14ac:dyDescent="0.25">
      <c r="C2" s="7"/>
      <c r="E2" s="8"/>
    </row>
    <row r="3" spans="1:12" ht="43" thickBot="1" x14ac:dyDescent="0.25">
      <c r="A3" s="9" t="s">
        <v>15</v>
      </c>
      <c r="B3" s="10" t="s">
        <v>5</v>
      </c>
      <c r="C3" s="10" t="s">
        <v>6</v>
      </c>
      <c r="D3" s="10" t="s">
        <v>0</v>
      </c>
      <c r="E3" s="10" t="str">
        <f>CONCATENATE("Length of password for ", B1, " bits of entropy")</f>
        <v>Length of password for 80 bits of entropy</v>
      </c>
      <c r="F3" s="10" t="str">
        <f>CONCATENATE("Rounded Up (for ", B1, " bits)")</f>
        <v>Rounded Up (for 80 bits)</v>
      </c>
      <c r="G3" s="35" t="s">
        <v>10</v>
      </c>
      <c r="H3" s="32" t="s">
        <v>11</v>
      </c>
      <c r="I3" s="10" t="str">
        <f>CONCATENATE("Total number of passwords when entropy is ", B1, " bits")</f>
        <v>Total number of passwords when entropy is 80 bits</v>
      </c>
      <c r="J3" s="10" t="str">
        <f>CONCATENATE("Average number of passwords an attacker will have to check to guess when password entropy is ", B1, " bits")</f>
        <v>Average number of passwords an attacker will have to check to guess when password entropy is 80 bits</v>
      </c>
      <c r="K3" s="10" t="s">
        <v>12</v>
      </c>
      <c r="L3" s="11" t="s">
        <v>13</v>
      </c>
    </row>
    <row r="4" spans="1:12" ht="15" thickBot="1" x14ac:dyDescent="0.25">
      <c r="A4" s="50" t="s">
        <v>16</v>
      </c>
      <c r="B4" s="51"/>
      <c r="C4" s="51"/>
      <c r="D4" s="51"/>
      <c r="E4" s="51"/>
      <c r="F4" s="51"/>
      <c r="G4" s="51"/>
      <c r="H4" s="51"/>
    </row>
    <row r="5" spans="1:12" ht="15" thickBot="1" x14ac:dyDescent="0.25">
      <c r="A5" s="36"/>
      <c r="B5" s="37">
        <f>LEN(A5)</f>
        <v>0</v>
      </c>
      <c r="C5" s="38" t="e">
        <f>1/B5</f>
        <v>#DIV/0!</v>
      </c>
      <c r="D5" s="38" t="e">
        <f t="shared" ref="D5:D29" si="0">(-1*(LOG(C5,$G$1)*C5))*B5</f>
        <v>#DIV/0!</v>
      </c>
      <c r="E5" s="39" t="e">
        <f t="shared" ref="E5:E29" si="1">$B$1/D5</f>
        <v>#DIV/0!</v>
      </c>
      <c r="F5" s="40" t="e">
        <f>ROUNDUP(E5,0)</f>
        <v>#DIV/0!</v>
      </c>
      <c r="G5" s="41"/>
      <c r="H5" s="52" t="e">
        <f>G5*D5</f>
        <v>#DIV/0!</v>
      </c>
      <c r="I5" s="42" t="e">
        <f t="shared" ref="I5:I29" si="2">POWER(B5,F5)</f>
        <v>#DIV/0!</v>
      </c>
      <c r="J5" s="43" t="e">
        <f>I5/2</f>
        <v>#DIV/0!</v>
      </c>
      <c r="K5" s="44" t="e">
        <f>POWER(2,H5)</f>
        <v>#DIV/0!</v>
      </c>
      <c r="L5" s="45" t="e">
        <f>K5/2</f>
        <v>#DIV/0!</v>
      </c>
    </row>
    <row r="6" spans="1:12" x14ac:dyDescent="0.2">
      <c r="A6" s="46" t="s">
        <v>1</v>
      </c>
      <c r="B6" s="12">
        <f>LEN(A6)</f>
        <v>26</v>
      </c>
      <c r="C6" s="13">
        <f>1/B6</f>
        <v>3.8461538461538464E-2</v>
      </c>
      <c r="D6" s="13">
        <f t="shared" si="0"/>
        <v>4.7004397181410926</v>
      </c>
      <c r="E6" s="14">
        <f t="shared" si="1"/>
        <v>17.019684284269051</v>
      </c>
      <c r="F6" s="15">
        <f>ROUNDUP(E6,0)</f>
        <v>18</v>
      </c>
      <c r="G6" s="33"/>
      <c r="H6" s="53">
        <f t="shared" ref="H6:H29" si="3">G6*D6</f>
        <v>0</v>
      </c>
      <c r="I6" s="16">
        <f t="shared" si="2"/>
        <v>2.947951020001392E+25</v>
      </c>
      <c r="J6" s="16">
        <f t="shared" ref="J6:J30" si="4">I6/2</f>
        <v>1.473975510000696E+25</v>
      </c>
      <c r="K6" s="17">
        <f t="shared" ref="K6:K29" si="5">POWER(2,H6)</f>
        <v>1</v>
      </c>
      <c r="L6" s="47">
        <f t="shared" ref="L6:L29" si="6">K6/2</f>
        <v>0.5</v>
      </c>
    </row>
    <row r="7" spans="1:12" x14ac:dyDescent="0.2">
      <c r="A7" s="2" t="s">
        <v>2</v>
      </c>
      <c r="B7" s="18">
        <f>LEN(A7)</f>
        <v>26</v>
      </c>
      <c r="C7" s="19">
        <f t="shared" ref="C7:C29" si="7">1/B7</f>
        <v>3.8461538461538464E-2</v>
      </c>
      <c r="D7" s="19">
        <f t="shared" si="0"/>
        <v>4.7004397181410926</v>
      </c>
      <c r="E7" s="20">
        <f t="shared" si="1"/>
        <v>17.019684284269051</v>
      </c>
      <c r="F7" s="21">
        <f t="shared" ref="F7:F29" si="8">ROUNDUP(E7,0)</f>
        <v>18</v>
      </c>
      <c r="G7" s="31"/>
      <c r="H7" s="54">
        <f t="shared" si="3"/>
        <v>0</v>
      </c>
      <c r="I7" s="22">
        <f t="shared" si="2"/>
        <v>2.947951020001392E+25</v>
      </c>
      <c r="J7" s="22">
        <f t="shared" si="4"/>
        <v>1.473975510000696E+25</v>
      </c>
      <c r="K7" s="23">
        <f t="shared" si="5"/>
        <v>1</v>
      </c>
      <c r="L7" s="48">
        <f t="shared" si="6"/>
        <v>0.5</v>
      </c>
    </row>
    <row r="8" spans="1:12" x14ac:dyDescent="0.2">
      <c r="A8" s="2" t="str">
        <f>CONCATENATE(A6,A7)</f>
        <v>abcdefghijklmnopqrstuvwxyzABCDEFGHIJKLMNOPQRSTUVWXYZ</v>
      </c>
      <c r="B8" s="18">
        <f t="shared" ref="B8:B29" si="9">LEN(A8)</f>
        <v>52</v>
      </c>
      <c r="C8" s="19">
        <f t="shared" si="7"/>
        <v>1.9230769230769232E-2</v>
      </c>
      <c r="D8" s="19">
        <f t="shared" si="0"/>
        <v>5.7004397181410917</v>
      </c>
      <c r="E8" s="20">
        <f t="shared" si="1"/>
        <v>14.034005086556363</v>
      </c>
      <c r="F8" s="21">
        <f t="shared" si="8"/>
        <v>15</v>
      </c>
      <c r="G8" s="31"/>
      <c r="H8" s="54">
        <f t="shared" si="3"/>
        <v>0</v>
      </c>
      <c r="I8" s="22">
        <f t="shared" si="2"/>
        <v>5.496043412801867E+25</v>
      </c>
      <c r="J8" s="22">
        <f t="shared" si="4"/>
        <v>2.7480217064009335E+25</v>
      </c>
      <c r="K8" s="23">
        <f t="shared" si="5"/>
        <v>1</v>
      </c>
      <c r="L8" s="48">
        <f t="shared" si="6"/>
        <v>0.5</v>
      </c>
    </row>
    <row r="9" spans="1:12" x14ac:dyDescent="0.2">
      <c r="A9" s="3">
        <v>1234567890</v>
      </c>
      <c r="B9" s="18">
        <f t="shared" si="9"/>
        <v>10</v>
      </c>
      <c r="C9" s="19">
        <f t="shared" si="7"/>
        <v>0.1</v>
      </c>
      <c r="D9" s="19">
        <f t="shared" si="0"/>
        <v>3.3219280948873626</v>
      </c>
      <c r="E9" s="20">
        <f t="shared" si="1"/>
        <v>24.082399653118493</v>
      </c>
      <c r="F9" s="21">
        <f t="shared" si="8"/>
        <v>25</v>
      </c>
      <c r="G9" s="31"/>
      <c r="H9" s="54">
        <f t="shared" si="3"/>
        <v>0</v>
      </c>
      <c r="I9" s="22">
        <f t="shared" si="2"/>
        <v>1.0000000000000001E+25</v>
      </c>
      <c r="J9" s="22">
        <f t="shared" si="4"/>
        <v>5.0000000000000005E+24</v>
      </c>
      <c r="K9" s="23">
        <f t="shared" si="5"/>
        <v>1</v>
      </c>
      <c r="L9" s="48">
        <f t="shared" si="6"/>
        <v>0.5</v>
      </c>
    </row>
    <row r="10" spans="1:12" x14ac:dyDescent="0.2">
      <c r="A10" s="3" t="s">
        <v>14</v>
      </c>
      <c r="B10" s="18">
        <f t="shared" ref="B10" si="10">LEN(A10)</f>
        <v>16</v>
      </c>
      <c r="C10" s="19">
        <f t="shared" ref="C10" si="11">1/B10</f>
        <v>6.25E-2</v>
      </c>
      <c r="D10" s="19">
        <f t="shared" si="0"/>
        <v>4</v>
      </c>
      <c r="E10" s="20">
        <f t="shared" si="1"/>
        <v>20</v>
      </c>
      <c r="F10" s="21">
        <f t="shared" ref="F10" si="12">ROUNDUP(E10,0)</f>
        <v>20</v>
      </c>
      <c r="G10" s="31"/>
      <c r="H10" s="54">
        <f t="shared" si="3"/>
        <v>0</v>
      </c>
      <c r="I10" s="22">
        <f t="shared" si="2"/>
        <v>1.2089258196146292E+24</v>
      </c>
      <c r="J10" s="22">
        <f t="shared" si="4"/>
        <v>6.0446290980731459E+23</v>
      </c>
      <c r="K10" s="23">
        <f t="shared" si="5"/>
        <v>1</v>
      </c>
      <c r="L10" s="48">
        <f t="shared" si="6"/>
        <v>0.5</v>
      </c>
    </row>
    <row r="11" spans="1:12" x14ac:dyDescent="0.2">
      <c r="A11" s="2" t="str">
        <f>CONCATENATE(A6,A9)</f>
        <v>abcdefghijklmnopqrstuvwxyz1234567890</v>
      </c>
      <c r="B11" s="18">
        <f t="shared" si="9"/>
        <v>36</v>
      </c>
      <c r="C11" s="19">
        <f t="shared" si="7"/>
        <v>2.7777777777777776E-2</v>
      </c>
      <c r="D11" s="19">
        <f t="shared" si="0"/>
        <v>5.1699250014423113</v>
      </c>
      <c r="E11" s="20">
        <f t="shared" si="1"/>
        <v>15.474112289381667</v>
      </c>
      <c r="F11" s="21">
        <f t="shared" si="8"/>
        <v>16</v>
      </c>
      <c r="G11" s="31"/>
      <c r="H11" s="54">
        <f t="shared" si="3"/>
        <v>0</v>
      </c>
      <c r="I11" s="22">
        <f t="shared" si="2"/>
        <v>7.9586611099464009E+24</v>
      </c>
      <c r="J11" s="22">
        <f t="shared" si="4"/>
        <v>3.9793305549732004E+24</v>
      </c>
      <c r="K11" s="23">
        <f t="shared" si="5"/>
        <v>1</v>
      </c>
      <c r="L11" s="48">
        <f t="shared" si="6"/>
        <v>0.5</v>
      </c>
    </row>
    <row r="12" spans="1:12" x14ac:dyDescent="0.2">
      <c r="A12" s="2" t="str">
        <f>CONCATENATE(A7,A9)</f>
        <v>ABCDEFGHIJKLMNOPQRSTUVWXYZ1234567890</v>
      </c>
      <c r="B12" s="18">
        <f t="shared" si="9"/>
        <v>36</v>
      </c>
      <c r="C12" s="19">
        <f t="shared" si="7"/>
        <v>2.7777777777777776E-2</v>
      </c>
      <c r="D12" s="19">
        <f t="shared" si="0"/>
        <v>5.1699250014423113</v>
      </c>
      <c r="E12" s="20">
        <f t="shared" si="1"/>
        <v>15.474112289381667</v>
      </c>
      <c r="F12" s="21">
        <f t="shared" si="8"/>
        <v>16</v>
      </c>
      <c r="G12" s="31"/>
      <c r="H12" s="54">
        <f t="shared" si="3"/>
        <v>0</v>
      </c>
      <c r="I12" s="22">
        <f t="shared" si="2"/>
        <v>7.9586611099464009E+24</v>
      </c>
      <c r="J12" s="22">
        <f t="shared" si="4"/>
        <v>3.9793305549732004E+24</v>
      </c>
      <c r="K12" s="23">
        <f t="shared" si="5"/>
        <v>1</v>
      </c>
      <c r="L12" s="48">
        <f t="shared" si="6"/>
        <v>0.5</v>
      </c>
    </row>
    <row r="13" spans="1:12" x14ac:dyDescent="0.2">
      <c r="A13" s="2" t="str">
        <f>CONCATENATE(A8,A9)</f>
        <v>abcdefghijklmnopqrstuvwxyzABCDEFGHIJKLMNOPQRSTUVWXYZ1234567890</v>
      </c>
      <c r="B13" s="18">
        <f t="shared" si="9"/>
        <v>62</v>
      </c>
      <c r="C13" s="19">
        <f t="shared" si="7"/>
        <v>1.6129032258064516E-2</v>
      </c>
      <c r="D13" s="19">
        <f t="shared" si="0"/>
        <v>5.9541963103868749</v>
      </c>
      <c r="E13" s="20">
        <f t="shared" si="1"/>
        <v>13.435902316563356</v>
      </c>
      <c r="F13" s="21">
        <f t="shared" si="8"/>
        <v>14</v>
      </c>
      <c r="G13" s="31"/>
      <c r="H13" s="54">
        <f t="shared" si="3"/>
        <v>0</v>
      </c>
      <c r="I13" s="22">
        <f t="shared" si="2"/>
        <v>1.2401769434657528E+25</v>
      </c>
      <c r="J13" s="22">
        <f t="shared" si="4"/>
        <v>6.2008847173287638E+24</v>
      </c>
      <c r="K13" s="23">
        <f t="shared" si="5"/>
        <v>1</v>
      </c>
      <c r="L13" s="48">
        <f t="shared" si="6"/>
        <v>0.5</v>
      </c>
    </row>
    <row r="14" spans="1:12" x14ac:dyDescent="0.2">
      <c r="A14" s="2" t="s">
        <v>3</v>
      </c>
      <c r="B14" s="18">
        <f t="shared" si="9"/>
        <v>32</v>
      </c>
      <c r="C14" s="19">
        <f>1/B14</f>
        <v>3.125E-2</v>
      </c>
      <c r="D14" s="19">
        <f t="shared" si="0"/>
        <v>5</v>
      </c>
      <c r="E14" s="20">
        <f t="shared" si="1"/>
        <v>16</v>
      </c>
      <c r="F14" s="21">
        <f t="shared" si="8"/>
        <v>16</v>
      </c>
      <c r="G14" s="31"/>
      <c r="H14" s="54">
        <f t="shared" si="3"/>
        <v>0</v>
      </c>
      <c r="I14" s="22">
        <f t="shared" si="2"/>
        <v>1.2089258196146292E+24</v>
      </c>
      <c r="J14" s="22">
        <f t="shared" si="4"/>
        <v>6.0446290980731459E+23</v>
      </c>
      <c r="K14" s="23">
        <f t="shared" si="5"/>
        <v>1</v>
      </c>
      <c r="L14" s="48">
        <f t="shared" si="6"/>
        <v>0.5</v>
      </c>
    </row>
    <row r="15" spans="1:12" x14ac:dyDescent="0.2">
      <c r="A15" s="2" t="s">
        <v>4</v>
      </c>
      <c r="B15" s="18">
        <f t="shared" si="9"/>
        <v>33</v>
      </c>
      <c r="C15" s="19">
        <f t="shared" si="7"/>
        <v>3.0303030303030304E-2</v>
      </c>
      <c r="D15" s="19">
        <f t="shared" si="0"/>
        <v>5.0443941193584543</v>
      </c>
      <c r="E15" s="20">
        <f t="shared" si="1"/>
        <v>15.85918905364484</v>
      </c>
      <c r="F15" s="21">
        <f t="shared" si="8"/>
        <v>16</v>
      </c>
      <c r="G15" s="31"/>
      <c r="H15" s="54">
        <f t="shared" si="3"/>
        <v>0</v>
      </c>
      <c r="I15" s="22">
        <f t="shared" si="2"/>
        <v>1.9779852014625588E+24</v>
      </c>
      <c r="J15" s="22">
        <f t="shared" si="4"/>
        <v>9.8899260073127942E+23</v>
      </c>
      <c r="K15" s="23">
        <f t="shared" si="5"/>
        <v>1</v>
      </c>
      <c r="L15" s="48">
        <f t="shared" si="6"/>
        <v>0.5</v>
      </c>
    </row>
    <row r="16" spans="1:12" x14ac:dyDescent="0.2">
      <c r="A16" s="2" t="str">
        <f>CONCATENATE(A6,A14)</f>
        <v>abcdefghijklmnopqrstuvwxyz!@#$%^&amp;*()-_+=~`[]{}|\:;"'&lt;&gt;,.?/</v>
      </c>
      <c r="B16" s="18">
        <f t="shared" si="9"/>
        <v>58</v>
      </c>
      <c r="C16" s="19">
        <f t="shared" si="7"/>
        <v>1.7241379310344827E-2</v>
      </c>
      <c r="D16" s="19">
        <f t="shared" si="0"/>
        <v>5.8579809951275719</v>
      </c>
      <c r="E16" s="20">
        <f t="shared" si="1"/>
        <v>13.656582373097612</v>
      </c>
      <c r="F16" s="21">
        <f t="shared" si="8"/>
        <v>14</v>
      </c>
      <c r="G16" s="31"/>
      <c r="H16" s="54">
        <f t="shared" si="3"/>
        <v>0</v>
      </c>
      <c r="I16" s="22">
        <f t="shared" si="2"/>
        <v>4.8751940841602985E+24</v>
      </c>
      <c r="J16" s="22">
        <f t="shared" si="4"/>
        <v>2.4375970420801492E+24</v>
      </c>
      <c r="K16" s="23">
        <f t="shared" si="5"/>
        <v>1</v>
      </c>
      <c r="L16" s="48">
        <f t="shared" si="6"/>
        <v>0.5</v>
      </c>
    </row>
    <row r="17" spans="1:12" x14ac:dyDescent="0.2">
      <c r="A17" s="2" t="str">
        <f>CONCATENATE(A6,A15)</f>
        <v>abcdefghijklmnopqrstuvwxyz!@#$%^&amp;*()-_ +=~`[]{}|\:;"'&lt;&gt;,.?/</v>
      </c>
      <c r="B17" s="18">
        <f t="shared" si="9"/>
        <v>59</v>
      </c>
      <c r="C17" s="19">
        <f t="shared" si="7"/>
        <v>1.6949152542372881E-2</v>
      </c>
      <c r="D17" s="19">
        <f t="shared" si="0"/>
        <v>5.8826430493618416</v>
      </c>
      <c r="E17" s="20">
        <f t="shared" si="1"/>
        <v>13.599329302953121</v>
      </c>
      <c r="F17" s="21">
        <f t="shared" si="8"/>
        <v>14</v>
      </c>
      <c r="G17" s="31"/>
      <c r="H17" s="54">
        <f t="shared" si="3"/>
        <v>0</v>
      </c>
      <c r="I17" s="22">
        <f t="shared" si="2"/>
        <v>6.1933862128918136E+24</v>
      </c>
      <c r="J17" s="22">
        <f t="shared" si="4"/>
        <v>3.0966931064459068E+24</v>
      </c>
      <c r="K17" s="23">
        <f t="shared" si="5"/>
        <v>1</v>
      </c>
      <c r="L17" s="48">
        <f t="shared" si="6"/>
        <v>0.5</v>
      </c>
    </row>
    <row r="18" spans="1:12" x14ac:dyDescent="0.2">
      <c r="A18" s="2" t="str">
        <f>CONCATENATE(A7,A14)</f>
        <v>ABCDEFGHIJKLMNOPQRSTUVWXYZ!@#$%^&amp;*()-_+=~`[]{}|\:;"'&lt;&gt;,.?/</v>
      </c>
      <c r="B18" s="18">
        <f t="shared" si="9"/>
        <v>58</v>
      </c>
      <c r="C18" s="19">
        <f t="shared" si="7"/>
        <v>1.7241379310344827E-2</v>
      </c>
      <c r="D18" s="19">
        <f t="shared" si="0"/>
        <v>5.8579809951275719</v>
      </c>
      <c r="E18" s="20">
        <f t="shared" si="1"/>
        <v>13.656582373097612</v>
      </c>
      <c r="F18" s="21">
        <f t="shared" si="8"/>
        <v>14</v>
      </c>
      <c r="G18" s="31"/>
      <c r="H18" s="54">
        <f t="shared" si="3"/>
        <v>0</v>
      </c>
      <c r="I18" s="22">
        <f t="shared" si="2"/>
        <v>4.8751940841602985E+24</v>
      </c>
      <c r="J18" s="22">
        <f t="shared" si="4"/>
        <v>2.4375970420801492E+24</v>
      </c>
      <c r="K18" s="23">
        <f t="shared" si="5"/>
        <v>1</v>
      </c>
      <c r="L18" s="48">
        <f t="shared" si="6"/>
        <v>0.5</v>
      </c>
    </row>
    <row r="19" spans="1:12" x14ac:dyDescent="0.2">
      <c r="A19" s="2" t="str">
        <f>CONCATENATE(A7,A15)</f>
        <v>ABCDEFGHIJKLMNOPQRSTUVWXYZ!@#$%^&amp;*()-_ +=~`[]{}|\:;"'&lt;&gt;,.?/</v>
      </c>
      <c r="B19" s="18">
        <f t="shared" si="9"/>
        <v>59</v>
      </c>
      <c r="C19" s="19">
        <f t="shared" si="7"/>
        <v>1.6949152542372881E-2</v>
      </c>
      <c r="D19" s="19">
        <f t="shared" si="0"/>
        <v>5.8826430493618416</v>
      </c>
      <c r="E19" s="20">
        <f t="shared" si="1"/>
        <v>13.599329302953121</v>
      </c>
      <c r="F19" s="21">
        <f t="shared" si="8"/>
        <v>14</v>
      </c>
      <c r="G19" s="31"/>
      <c r="H19" s="54">
        <f t="shared" si="3"/>
        <v>0</v>
      </c>
      <c r="I19" s="22">
        <f t="shared" si="2"/>
        <v>6.1933862128918136E+24</v>
      </c>
      <c r="J19" s="22">
        <f t="shared" si="4"/>
        <v>3.0966931064459068E+24</v>
      </c>
      <c r="K19" s="23">
        <f t="shared" si="5"/>
        <v>1</v>
      </c>
      <c r="L19" s="48">
        <f t="shared" si="6"/>
        <v>0.5</v>
      </c>
    </row>
    <row r="20" spans="1:12" x14ac:dyDescent="0.2">
      <c r="A20" s="2" t="str">
        <f>CONCATENATE(A8,A14)</f>
        <v>abcdefghijklmnopqrstuvwxyzABCDEFGHIJKLMNOPQRSTUVWXYZ!@#$%^&amp;*()-_+=~`[]{}|\:;"'&lt;&gt;,.?/</v>
      </c>
      <c r="B20" s="18">
        <f t="shared" si="9"/>
        <v>84</v>
      </c>
      <c r="C20" s="19">
        <f t="shared" si="7"/>
        <v>1.1904761904761904E-2</v>
      </c>
      <c r="D20" s="19">
        <f t="shared" si="0"/>
        <v>6.3923174227787598</v>
      </c>
      <c r="E20" s="20">
        <f t="shared" si="1"/>
        <v>12.515023067365725</v>
      </c>
      <c r="F20" s="21">
        <f t="shared" si="8"/>
        <v>13</v>
      </c>
      <c r="G20" s="31"/>
      <c r="H20" s="54">
        <f t="shared" si="3"/>
        <v>0</v>
      </c>
      <c r="I20" s="22">
        <f t="shared" si="2"/>
        <v>1.0366465789451195E+25</v>
      </c>
      <c r="J20" s="22">
        <f t="shared" si="4"/>
        <v>5.1832328947255975E+24</v>
      </c>
      <c r="K20" s="23">
        <f t="shared" si="5"/>
        <v>1</v>
      </c>
      <c r="L20" s="48">
        <f t="shared" si="6"/>
        <v>0.5</v>
      </c>
    </row>
    <row r="21" spans="1:12" x14ac:dyDescent="0.2">
      <c r="A21" s="2" t="str">
        <f>CONCATENATE(A8,A15)</f>
        <v>abcdefghijklmnopqrstuvwxyzABCDEFGHIJKLMNOPQRSTUVWXYZ!@#$%^&amp;*()-_ +=~`[]{}|\:;"'&lt;&gt;,.?/</v>
      </c>
      <c r="B21" s="18">
        <f t="shared" si="9"/>
        <v>85</v>
      </c>
      <c r="C21" s="19">
        <f t="shared" si="7"/>
        <v>1.1764705882352941E-2</v>
      </c>
      <c r="D21" s="19">
        <f t="shared" si="0"/>
        <v>6.4093909361377026</v>
      </c>
      <c r="E21" s="20">
        <f t="shared" si="1"/>
        <v>12.481685201777999</v>
      </c>
      <c r="F21" s="21">
        <f t="shared" si="8"/>
        <v>13</v>
      </c>
      <c r="G21" s="31"/>
      <c r="H21" s="54">
        <f t="shared" si="3"/>
        <v>0</v>
      </c>
      <c r="I21" s="22">
        <f t="shared" si="2"/>
        <v>1.209054935657463E+25</v>
      </c>
      <c r="J21" s="22">
        <f t="shared" si="4"/>
        <v>6.0452746782873152E+24</v>
      </c>
      <c r="K21" s="23">
        <f t="shared" si="5"/>
        <v>1</v>
      </c>
      <c r="L21" s="48">
        <f t="shared" si="6"/>
        <v>0.5</v>
      </c>
    </row>
    <row r="22" spans="1:12" x14ac:dyDescent="0.2">
      <c r="A22" s="2" t="str">
        <f>CONCATENATE(A9,A14)</f>
        <v>1234567890!@#$%^&amp;*()-_+=~`[]{}|\:;"'&lt;&gt;,.?/</v>
      </c>
      <c r="B22" s="18">
        <f t="shared" si="9"/>
        <v>42</v>
      </c>
      <c r="C22" s="19">
        <f t="shared" si="7"/>
        <v>2.3809523809523808E-2</v>
      </c>
      <c r="D22" s="19">
        <f t="shared" si="0"/>
        <v>5.3923174227787598</v>
      </c>
      <c r="E22" s="20">
        <f t="shared" si="1"/>
        <v>14.835921873229513</v>
      </c>
      <c r="F22" s="21">
        <f t="shared" si="8"/>
        <v>15</v>
      </c>
      <c r="G22" s="31"/>
      <c r="H22" s="54">
        <f t="shared" si="3"/>
        <v>0</v>
      </c>
      <c r="I22" s="22">
        <f t="shared" si="2"/>
        <v>2.2322321353261607E+24</v>
      </c>
      <c r="J22" s="22">
        <f t="shared" si="4"/>
        <v>1.1161160676630804E+24</v>
      </c>
      <c r="K22" s="23">
        <f t="shared" si="5"/>
        <v>1</v>
      </c>
      <c r="L22" s="48">
        <f t="shared" si="6"/>
        <v>0.5</v>
      </c>
    </row>
    <row r="23" spans="1:12" x14ac:dyDescent="0.2">
      <c r="A23" s="2" t="str">
        <f>CONCATENATE(A9,A15)</f>
        <v>1234567890!@#$%^&amp;*()-_ +=~`[]{}|\:;"'&lt;&gt;,.?/</v>
      </c>
      <c r="B23" s="18">
        <f t="shared" si="9"/>
        <v>43</v>
      </c>
      <c r="C23" s="19">
        <f t="shared" si="7"/>
        <v>2.3255813953488372E-2</v>
      </c>
      <c r="D23" s="19">
        <f t="shared" si="0"/>
        <v>5.4262647547020979</v>
      </c>
      <c r="E23" s="20">
        <f t="shared" si="1"/>
        <v>14.743106651896495</v>
      </c>
      <c r="F23" s="21">
        <f t="shared" si="8"/>
        <v>15</v>
      </c>
      <c r="G23" s="31"/>
      <c r="H23" s="54">
        <f t="shared" si="3"/>
        <v>0</v>
      </c>
      <c r="I23" s="22">
        <f t="shared" si="2"/>
        <v>3.1770703657979555E+24</v>
      </c>
      <c r="J23" s="22">
        <f t="shared" si="4"/>
        <v>1.5885351828989777E+24</v>
      </c>
      <c r="K23" s="23">
        <f t="shared" si="5"/>
        <v>1</v>
      </c>
      <c r="L23" s="48">
        <f t="shared" si="6"/>
        <v>0.5</v>
      </c>
    </row>
    <row r="24" spans="1:12" x14ac:dyDescent="0.2">
      <c r="A24" s="2" t="str">
        <f>CONCATENATE(A11,A14)</f>
        <v>abcdefghijklmnopqrstuvwxyz1234567890!@#$%^&amp;*()-_+=~`[]{}|\:;"'&lt;&gt;,.?/</v>
      </c>
      <c r="B24" s="18">
        <f t="shared" si="9"/>
        <v>68</v>
      </c>
      <c r="C24" s="19">
        <f t="shared" si="7"/>
        <v>1.4705882352941176E-2</v>
      </c>
      <c r="D24" s="19">
        <f t="shared" si="0"/>
        <v>6.0874628412503391</v>
      </c>
      <c r="E24" s="20">
        <f t="shared" si="1"/>
        <v>13.14176399696402</v>
      </c>
      <c r="F24" s="21">
        <f t="shared" si="8"/>
        <v>14</v>
      </c>
      <c r="G24" s="31"/>
      <c r="H24" s="54">
        <f t="shared" si="3"/>
        <v>0</v>
      </c>
      <c r="I24" s="22">
        <f t="shared" si="2"/>
        <v>4.5198578652761699E+25</v>
      </c>
      <c r="J24" s="22">
        <f t="shared" si="4"/>
        <v>2.259928932638085E+25</v>
      </c>
      <c r="K24" s="23">
        <f t="shared" si="5"/>
        <v>1</v>
      </c>
      <c r="L24" s="48">
        <f t="shared" si="6"/>
        <v>0.5</v>
      </c>
    </row>
    <row r="25" spans="1:12" x14ac:dyDescent="0.2">
      <c r="A25" s="2" t="str">
        <f>CONCATENATE(A11,A15)</f>
        <v>abcdefghijklmnopqrstuvwxyz1234567890!@#$%^&amp;*()-_ +=~`[]{}|\:;"'&lt;&gt;,.?/</v>
      </c>
      <c r="B25" s="18">
        <f t="shared" si="9"/>
        <v>69</v>
      </c>
      <c r="C25" s="19">
        <f t="shared" si="7"/>
        <v>1.4492753623188406E-2</v>
      </c>
      <c r="D25" s="19">
        <f t="shared" si="0"/>
        <v>6.10852445677817</v>
      </c>
      <c r="E25" s="20">
        <f t="shared" si="1"/>
        <v>13.09645243561725</v>
      </c>
      <c r="F25" s="21">
        <f t="shared" si="8"/>
        <v>14</v>
      </c>
      <c r="G25" s="31"/>
      <c r="H25" s="54">
        <f t="shared" si="3"/>
        <v>0</v>
      </c>
      <c r="I25" s="22">
        <f t="shared" si="2"/>
        <v>5.5448176762342778E+25</v>
      </c>
      <c r="J25" s="22">
        <f t="shared" si="4"/>
        <v>2.7724088381171389E+25</v>
      </c>
      <c r="K25" s="23">
        <f t="shared" si="5"/>
        <v>1</v>
      </c>
      <c r="L25" s="48">
        <f t="shared" si="6"/>
        <v>0.5</v>
      </c>
    </row>
    <row r="26" spans="1:12" x14ac:dyDescent="0.2">
      <c r="A26" s="2" t="str">
        <f>CONCATENATE(A12,A14)</f>
        <v>ABCDEFGHIJKLMNOPQRSTUVWXYZ1234567890!@#$%^&amp;*()-_+=~`[]{}|\:;"'&lt;&gt;,.?/</v>
      </c>
      <c r="B26" s="18">
        <f t="shared" si="9"/>
        <v>68</v>
      </c>
      <c r="C26" s="19">
        <f t="shared" si="7"/>
        <v>1.4705882352941176E-2</v>
      </c>
      <c r="D26" s="19">
        <f t="shared" si="0"/>
        <v>6.0874628412503391</v>
      </c>
      <c r="E26" s="20">
        <f t="shared" si="1"/>
        <v>13.14176399696402</v>
      </c>
      <c r="F26" s="21">
        <f t="shared" si="8"/>
        <v>14</v>
      </c>
      <c r="G26" s="31"/>
      <c r="H26" s="54">
        <f t="shared" si="3"/>
        <v>0</v>
      </c>
      <c r="I26" s="22">
        <f t="shared" si="2"/>
        <v>4.5198578652761699E+25</v>
      </c>
      <c r="J26" s="22">
        <f t="shared" si="4"/>
        <v>2.259928932638085E+25</v>
      </c>
      <c r="K26" s="23">
        <f t="shared" si="5"/>
        <v>1</v>
      </c>
      <c r="L26" s="48">
        <f t="shared" si="6"/>
        <v>0.5</v>
      </c>
    </row>
    <row r="27" spans="1:12" x14ac:dyDescent="0.2">
      <c r="A27" s="2" t="str">
        <f>CONCATENATE(A12,A15)</f>
        <v>ABCDEFGHIJKLMNOPQRSTUVWXYZ1234567890!@#$%^&amp;*()-_ +=~`[]{}|\:;"'&lt;&gt;,.?/</v>
      </c>
      <c r="B27" s="18">
        <f t="shared" si="9"/>
        <v>69</v>
      </c>
      <c r="C27" s="19">
        <f t="shared" si="7"/>
        <v>1.4492753623188406E-2</v>
      </c>
      <c r="D27" s="19">
        <f t="shared" si="0"/>
        <v>6.10852445677817</v>
      </c>
      <c r="E27" s="20">
        <f t="shared" si="1"/>
        <v>13.09645243561725</v>
      </c>
      <c r="F27" s="21">
        <f t="shared" si="8"/>
        <v>14</v>
      </c>
      <c r="G27" s="31"/>
      <c r="H27" s="54">
        <f t="shared" si="3"/>
        <v>0</v>
      </c>
      <c r="I27" s="22">
        <f t="shared" si="2"/>
        <v>5.5448176762342778E+25</v>
      </c>
      <c r="J27" s="22">
        <f t="shared" si="4"/>
        <v>2.7724088381171389E+25</v>
      </c>
      <c r="K27" s="23">
        <f t="shared" si="5"/>
        <v>1</v>
      </c>
      <c r="L27" s="48">
        <f t="shared" si="6"/>
        <v>0.5</v>
      </c>
    </row>
    <row r="28" spans="1:12" x14ac:dyDescent="0.2">
      <c r="A28" s="2" t="str">
        <f>CONCATENATE(A13,A14)</f>
        <v>abcdefghijklmnopqrstuvwxyzABCDEFGHIJKLMNOPQRSTUVWXYZ1234567890!@#$%^&amp;*()-_+=~`[]{}|\:;"'&lt;&gt;,.?/</v>
      </c>
      <c r="B28" s="18">
        <f t="shared" si="9"/>
        <v>94</v>
      </c>
      <c r="C28" s="19">
        <f t="shared" si="7"/>
        <v>1.0638297872340425E-2</v>
      </c>
      <c r="D28" s="19">
        <f t="shared" si="0"/>
        <v>6.5545888516776376</v>
      </c>
      <c r="E28" s="20">
        <f t="shared" si="1"/>
        <v>12.205189648092743</v>
      </c>
      <c r="F28" s="21">
        <f t="shared" si="8"/>
        <v>13</v>
      </c>
      <c r="G28" s="31"/>
      <c r="H28" s="54">
        <f t="shared" si="3"/>
        <v>0</v>
      </c>
      <c r="I28" s="22">
        <f t="shared" si="2"/>
        <v>4.4736509592539815E+25</v>
      </c>
      <c r="J28" s="22">
        <f t="shared" si="4"/>
        <v>2.2368254796269907E+25</v>
      </c>
      <c r="K28" s="23">
        <f t="shared" si="5"/>
        <v>1</v>
      </c>
      <c r="L28" s="48">
        <f t="shared" si="6"/>
        <v>0.5</v>
      </c>
    </row>
    <row r="29" spans="1:12" ht="15" thickBot="1" x14ac:dyDescent="0.25">
      <c r="A29" s="4" t="str">
        <f>CONCATENATE(A13,A15)</f>
        <v>abcdefghijklmnopqrstuvwxyzABCDEFGHIJKLMNOPQRSTUVWXYZ1234567890!@#$%^&amp;*()-_ +=~`[]{}|\:;"'&lt;&gt;,.?/</v>
      </c>
      <c r="B29" s="24">
        <f t="shared" si="9"/>
        <v>95</v>
      </c>
      <c r="C29" s="25">
        <f t="shared" si="7"/>
        <v>1.0526315789473684E-2</v>
      </c>
      <c r="D29" s="25">
        <f t="shared" si="0"/>
        <v>6.5698556083309478</v>
      </c>
      <c r="E29" s="26">
        <f t="shared" si="1"/>
        <v>12.176827737059469</v>
      </c>
      <c r="F29" s="27">
        <f t="shared" si="8"/>
        <v>13</v>
      </c>
      <c r="G29" s="34"/>
      <c r="H29" s="55">
        <f t="shared" si="3"/>
        <v>0</v>
      </c>
      <c r="I29" s="28">
        <f t="shared" si="2"/>
        <v>5.1334208327950511E+25</v>
      </c>
      <c r="J29" s="28">
        <f t="shared" si="4"/>
        <v>2.5667104163975255E+25</v>
      </c>
      <c r="K29" s="29">
        <f t="shared" si="5"/>
        <v>1</v>
      </c>
      <c r="L29" s="49">
        <f t="shared" si="6"/>
        <v>0.5</v>
      </c>
    </row>
    <row r="30" spans="1:12" ht="3" customHeight="1" x14ac:dyDescent="0.2">
      <c r="J30" s="30">
        <f t="shared" si="4"/>
        <v>0</v>
      </c>
    </row>
    <row r="31" spans="1:12" x14ac:dyDescent="0.2">
      <c r="A31" s="1" t="s">
        <v>8</v>
      </c>
    </row>
    <row r="32" spans="1:12" x14ac:dyDescent="0.2">
      <c r="A32" s="1" t="s">
        <v>17</v>
      </c>
    </row>
    <row r="33" spans="1:10" x14ac:dyDescent="0.2">
      <c r="A33" s="1" t="s">
        <v>18</v>
      </c>
    </row>
    <row r="36" spans="1:10" ht="15" thickBot="1" x14ac:dyDescent="0.25"/>
    <row r="37" spans="1:10" x14ac:dyDescent="0.2">
      <c r="J37" s="17"/>
    </row>
    <row r="38" spans="1:10" x14ac:dyDescent="0.2">
      <c r="J38" s="56"/>
    </row>
    <row r="40" spans="1:10" x14ac:dyDescent="0.2">
      <c r="C40" s="57"/>
      <c r="D40" s="57"/>
      <c r="E40" s="57"/>
    </row>
    <row r="41" spans="1:10" x14ac:dyDescent="0.2">
      <c r="C41" s="57"/>
      <c r="D41" s="57"/>
      <c r="E41" s="57"/>
    </row>
    <row r="42" spans="1:10" x14ac:dyDescent="0.2">
      <c r="C42" s="57"/>
      <c r="D42" s="57"/>
      <c r="E42" s="57"/>
    </row>
  </sheetData>
  <sheetProtection sheet="1" objects="1" scenarios="1" selectLockedCells="1"/>
  <mergeCells count="4">
    <mergeCell ref="A4:H4"/>
    <mergeCell ref="C40:E40"/>
    <mergeCell ref="C41:E41"/>
    <mergeCell ref="C42:E42"/>
  </mergeCells>
  <phoneticPr fontId="12" type="noConversion"/>
  <pageMargins left="0.2" right="0.2" top="0.75" bottom="0.75" header="0.3" footer="0.3"/>
  <pageSetup scale="44" orientation="landscape" horizontalDpi="0" verticalDpi="0"/>
  <legacy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Entropy Calculator</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Password Entropy Calculator</dc:title>
  <dc:subject>Password Entropy</dc:subject>
  <dc:creator>Colin Weaver</dc:creator>
  <cp:keywords>password, entropy, cracker, shannon</cp:keywords>
  <dc:description>Password entropy calculator by Colin Weaver, ITdojo, Inc.</dc:description>
  <cp:lastModifiedBy>Colin Weaver</cp:lastModifiedBy>
  <dcterms:created xsi:type="dcterms:W3CDTF">2016-01-11T17:08:17Z</dcterms:created>
  <dcterms:modified xsi:type="dcterms:W3CDTF">2016-01-19T20:47:29Z</dcterms:modified>
  <cp:category/>
</cp:coreProperties>
</file>